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5" i="2" l="1"/>
  <c r="D28" i="2" l="1"/>
  <c r="D29" i="2"/>
  <c r="D26" i="2"/>
  <c r="B20" i="2" l="1"/>
  <c r="B19" i="2"/>
  <c r="B17" i="2"/>
  <c r="B14" i="2"/>
  <c r="B9" i="2"/>
  <c r="C16" i="2" l="1"/>
  <c r="D27" i="2" l="1"/>
  <c r="D37" i="2" l="1"/>
  <c r="B24" i="2"/>
  <c r="B32" i="2" l="1"/>
  <c r="B16" i="2"/>
  <c r="C24" i="2" l="1"/>
  <c r="D24" i="2" l="1"/>
  <c r="B44" i="2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5" i="2" s="1"/>
  <c r="C32" i="2" l="1"/>
  <c r="C45" i="2" l="1"/>
  <c r="D16" i="2"/>
  <c r="B6" i="2"/>
  <c r="D6" i="2" s="1"/>
  <c r="B5" i="2" l="1"/>
  <c r="D44" i="2"/>
  <c r="B45" i="2" l="1"/>
  <c r="D5" i="2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<sst xmlns="http://schemas.openxmlformats.org/spreadsheetml/2006/main" count="58" uniqueCount="57">
  <si>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</si>
  <si>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</si>
  <si>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</si>
  <si>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</si>
  <si>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</si>
  <si>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</si>
  <si>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</si>
  <si>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</si>
  <si>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</si>
  <si>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</si>
  <si>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</si>
  <si>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</si>
  <si>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</si>
  <si>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</si>
  <si>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</si>
  <si>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</si>
  <si>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</si>
  <si>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</si>
  <si>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</si>
  <si>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</si>
  <si>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</si>
  <si>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</si>
  <si>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</si>
  <si>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</si>
  <si>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</si>
  <si>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</si>
  <si>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</si>
  <si>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</si>
  <si>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</si>
  <si>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</si>
  <si>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</si>
  <si>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</si>
  <si>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</si>
  <si>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</si>
  <si>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</si>
  <si>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</si>
  <si>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</si>
  <si>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</si>
  <si>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</si>
  <si>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</si>
  <si>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</si>
  <si>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</si>
  <si>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</si>
  <si>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</si>
  <si>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</si>
  <si>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</si>
  <si>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</si>
  <si>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</si>
  <si>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</si>
  <si>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</si>
  <si>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</si>
  <si>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</si>
  <si>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</si>
  <si>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</si>
  <si>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2021 год</t>
  </si>
  <si>
    <t>-</t>
  </si>
  <si>
    <t xml:space="preserve">             Информация об исполнении  бюджета МО "Город Майкоп"
 на 1 августа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</si>
</sst>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164" fontId="46" fillId="0" borderId="0" xfId="0" applyNumberFormat="1" applyFont="1" applyFill="1"/>
    <xf numFmtId="164" fontId="45" fillId="0" borderId="2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  <xf numFmtId="164" fontId="46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/>
    <xf numFmtId="0" fontId="46" fillId="0" borderId="0" xfId="0" applyFont="1" applyFill="1" applyBorder="1"/>
    <xf numFmtId="164" fontId="46" fillId="0" borderId="0" xfId="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4" fontId="60" fillId="0" borderId="2" xfId="0" applyNumberFormat="1" applyFont="1" applyFill="1" applyBorder="1"/>
    <xf numFmtId="164" fontId="46" fillId="0" borderId="72" xfId="272" applyNumberFormat="1" applyFont="1" applyFill="1" applyBorder="1" applyProtection="1">
      <alignment horizontal="right"/>
    </xf>
    <xf numFmtId="164" fontId="61" fillId="0" borderId="1" xfId="272" applyNumberFormat="1" applyFont="1" applyFill="1" applyProtection="1">
      <alignment horizontal="right"/>
    </xf>
    <xf numFmtId="164" fontId="62" fillId="0" borderId="71" xfId="0" applyNumberFormat="1" applyFont="1" applyFill="1" applyBorder="1" applyAlignment="1">
      <alignment wrapText="1"/>
    </xf>
    <xf numFmtId="164" fontId="62" fillId="0" borderId="71" xfId="0" applyNumberFormat="1" applyFont="1" applyFill="1" applyBorder="1"/>
    <xf numFmtId="164" fontId="62" fillId="0" borderId="2" xfId="0" applyNumberFormat="1" applyFont="1" applyFill="1" applyBorder="1"/>
    <xf numFmtId="164" fontId="61" fillId="0" borderId="3" xfId="272" applyNumberFormat="1" applyFont="1" applyFill="1" applyBorder="1" applyProtection="1">
      <alignment horizontal="right"/>
    </xf>
    <xf numFmtId="164" fontId="61" fillId="0" borderId="2" xfId="272" applyNumberFormat="1" applyFont="1" applyFill="1" applyBorder="1" applyProtection="1">
      <alignment horizontal="right"/>
    </xf>
    <xf numFmtId="43" fontId="46" fillId="0" borderId="0" xfId="920" applyFont="1" applyFill="1"/>
    <xf numFmtId="43" fontId="46" fillId="0" borderId="0" xfId="920" applyFont="1" applyFill="1" applyBorder="1" applyAlignment="1">
      <alignment horizontal="right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76" xfId="920" applyNumberFormat="1" applyFont="1" applyFill="1" applyBorder="1" applyAlignment="1" applyProtection="1">
      <alignment horizontal="right" shrinkToFit="1"/>
    </xf>
    <xf numFmtId="4" fontId="46" fillId="0" borderId="0" xfId="126" applyNumberFormat="1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6" fontId="46" fillId="0" borderId="2" xfId="920" applyNumberFormat="1" applyFont="1" applyFill="1" applyBorder="1" applyAlignment="1">
      <alignment wrapText="1"/>
    </xf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9" fontId="45" fillId="0" borderId="2" xfId="920" applyNumberFormat="1" applyFont="1" applyFill="1" applyBorder="1" applyAlignment="1">
      <alignment horizontal="right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8" fontId="58" fillId="0" borderId="2" xfId="920" applyNumberFormat="1" applyFont="1" applyFill="1" applyBorder="1" applyAlignment="1" applyProtection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33" activePane="bottomRight" state="frozen"/>
      <selection pane="topRight" activeCell="B1" sqref="B1"/>
      <selection pane="bottomLeft" activeCell="A5" sqref="A5"/>
      <selection pane="bottomRight" activeCell="E17" sqref="E17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50" t="s">
        <v>56</v>
      </c>
      <c r="B1" s="50"/>
      <c r="C1" s="50"/>
      <c r="D1" s="50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16" t="s">
        <v>54</v>
      </c>
      <c r="C3" s="16" t="s">
        <v>0</v>
      </c>
      <c r="D3" s="16" t="s">
        <v>1</v>
      </c>
    </row>
    <row r="4" spans="1:6" x14ac:dyDescent="0.25">
      <c r="A4" s="48" t="s">
        <v>8</v>
      </c>
      <c r="B4" s="48"/>
      <c r="C4" s="48"/>
      <c r="D4" s="49"/>
    </row>
    <row r="5" spans="1:6" ht="15.6" customHeight="1" x14ac:dyDescent="0.25">
      <c r="A5" s="5" t="s">
        <v>40</v>
      </c>
      <c r="B5" s="6">
        <f>B6+B16</f>
        <v>1567849.6</v>
      </c>
      <c r="C5" s="34">
        <f>C6+C16</f>
        <v>938229.8</v>
      </c>
      <c r="D5" s="7">
        <f t="shared" ref="D5:D10" si="0">C5/B5*100</f>
        <v>59.841824113741524</v>
      </c>
      <c r="E5" s="8"/>
      <c r="F5" s="8"/>
    </row>
    <row r="6" spans="1:6" x14ac:dyDescent="0.25">
      <c r="A6" s="5" t="s">
        <v>24</v>
      </c>
      <c r="B6" s="9">
        <f>B7+B8+B9+B10+B15</f>
        <v>1446180</v>
      </c>
      <c r="C6" s="33">
        <f>C7+C8+C9+C10+C15</f>
        <v>857847.9</v>
      </c>
      <c r="D6" s="7">
        <f t="shared" si="0"/>
        <v>59.318196904949595</v>
      </c>
      <c r="E6" s="8"/>
      <c r="F6" s="8"/>
    </row>
    <row r="7" spans="1:6" x14ac:dyDescent="0.25">
      <c r="A7" s="10" t="s">
        <v>3</v>
      </c>
      <c r="B7" s="11">
        <v>815831</v>
      </c>
      <c r="C7" s="31">
        <v>420680.4</v>
      </c>
      <c r="D7" s="12">
        <f t="shared" si="0"/>
        <v>51.564650031685488</v>
      </c>
    </row>
    <row r="8" spans="1:6" ht="30" customHeight="1" x14ac:dyDescent="0.25">
      <c r="A8" s="10" t="s">
        <v>4</v>
      </c>
      <c r="B8" s="11">
        <v>30441</v>
      </c>
      <c r="C8" s="31">
        <v>18193.5</v>
      </c>
      <c r="D8" s="12">
        <f t="shared" si="0"/>
        <v>59.766433428599584</v>
      </c>
    </row>
    <row r="9" spans="1:6" ht="19.899999999999999" customHeight="1" x14ac:dyDescent="0.25">
      <c r="A9" s="10" t="s">
        <v>51</v>
      </c>
      <c r="B9" s="11">
        <f>314900+43000</f>
        <v>357900</v>
      </c>
      <c r="C9" s="11">
        <v>295155.40000000002</v>
      </c>
      <c r="D9" s="13">
        <f t="shared" si="0"/>
        <v>82.468678401788225</v>
      </c>
    </row>
    <row r="10" spans="1:6" ht="19.899999999999999" customHeight="1" x14ac:dyDescent="0.25">
      <c r="A10" s="10" t="s">
        <v>29</v>
      </c>
      <c r="B10" s="11">
        <f>B12+B13+B14</f>
        <v>209293</v>
      </c>
      <c r="C10" s="11">
        <f>C12+C13+C14</f>
        <v>104174.1</v>
      </c>
      <c r="D10" s="12">
        <f t="shared" si="0"/>
        <v>49.774287721041794</v>
      </c>
    </row>
    <row r="11" spans="1:6" ht="17.45" customHeight="1" x14ac:dyDescent="0.25">
      <c r="A11" s="10" t="s">
        <v>30</v>
      </c>
      <c r="B11" s="2"/>
      <c r="C11" s="30"/>
      <c r="D11" s="2"/>
    </row>
    <row r="12" spans="1:6" x14ac:dyDescent="0.25">
      <c r="A12" s="14" t="s">
        <v>37</v>
      </c>
      <c r="B12" s="11">
        <v>59300</v>
      </c>
      <c r="C12" s="11">
        <v>11031.6</v>
      </c>
      <c r="D12" s="12">
        <f t="shared" ref="D12:D20" si="1">C12/B12*100</f>
        <v>18.603035413153457</v>
      </c>
      <c r="F12" s="15"/>
    </row>
    <row r="13" spans="1:6" x14ac:dyDescent="0.25">
      <c r="A13" s="14" t="s">
        <v>32</v>
      </c>
      <c r="B13" s="11">
        <v>86816</v>
      </c>
      <c r="C13" s="11">
        <v>60136.1</v>
      </c>
      <c r="D13" s="12">
        <f t="shared" si="1"/>
        <v>69.268452819756718</v>
      </c>
      <c r="F13" s="15"/>
    </row>
    <row r="14" spans="1:6" x14ac:dyDescent="0.25">
      <c r="A14" s="14" t="s">
        <v>38</v>
      </c>
      <c r="B14" s="11">
        <f>65177-2000</f>
        <v>63177</v>
      </c>
      <c r="C14" s="11">
        <v>33006.400000000001</v>
      </c>
      <c r="D14" s="12">
        <f t="shared" si="1"/>
        <v>52.244329423682665</v>
      </c>
      <c r="F14" s="15"/>
    </row>
    <row r="15" spans="1:6" x14ac:dyDescent="0.25">
      <c r="A15" s="10" t="s">
        <v>52</v>
      </c>
      <c r="B15" s="11">
        <v>32715</v>
      </c>
      <c r="C15" s="32">
        <f>3934.4+15695.1+15</f>
        <v>19644.5</v>
      </c>
      <c r="D15" s="2">
        <f t="shared" si="1"/>
        <v>60.047378878190429</v>
      </c>
      <c r="F15" s="15"/>
    </row>
    <row r="16" spans="1:6" x14ac:dyDescent="0.25">
      <c r="A16" s="5" t="s">
        <v>25</v>
      </c>
      <c r="B16" s="6">
        <f>SUM(B17:B23)</f>
        <v>121669.59999999999</v>
      </c>
      <c r="C16" s="35">
        <f>SUM(C17:C23)</f>
        <v>80381.899999999994</v>
      </c>
      <c r="D16" s="6">
        <f t="shared" si="1"/>
        <v>66.065722251079976</v>
      </c>
    </row>
    <row r="17" spans="1:8" ht="45" x14ac:dyDescent="0.25">
      <c r="A17" s="10" t="s">
        <v>26</v>
      </c>
      <c r="B17" s="11">
        <f>57768+2000+2000+3000</f>
        <v>64768</v>
      </c>
      <c r="C17" s="32">
        <v>42899.5</v>
      </c>
      <c r="D17" s="11">
        <f t="shared" si="1"/>
        <v>66.23564105731225</v>
      </c>
    </row>
    <row r="18" spans="1:8" ht="28.5" customHeight="1" x14ac:dyDescent="0.25">
      <c r="A18" s="10" t="s">
        <v>27</v>
      </c>
      <c r="B18" s="11">
        <v>8241</v>
      </c>
      <c r="C18" s="32">
        <v>5390.1</v>
      </c>
      <c r="D18" s="11">
        <f t="shared" si="1"/>
        <v>65.405897342555519</v>
      </c>
      <c r="G18" s="17"/>
    </row>
    <row r="19" spans="1:8" ht="30.75" customHeight="1" x14ac:dyDescent="0.25">
      <c r="A19" s="10" t="s">
        <v>39</v>
      </c>
      <c r="B19" s="11">
        <f>133+7000</f>
        <v>7133</v>
      </c>
      <c r="C19" s="32">
        <v>9583.9</v>
      </c>
      <c r="D19" s="11">
        <f t="shared" si="1"/>
        <v>134.36001682321603</v>
      </c>
      <c r="G19" s="17"/>
    </row>
    <row r="20" spans="1:8" ht="29.25" customHeight="1" x14ac:dyDescent="0.25">
      <c r="A20" s="18" t="s">
        <v>5</v>
      </c>
      <c r="B20" s="19">
        <f>33233.4+5000</f>
        <v>38233.4</v>
      </c>
      <c r="C20" s="36">
        <v>19479</v>
      </c>
      <c r="D20" s="19">
        <f t="shared" si="1"/>
        <v>50.947600788839075</v>
      </c>
    </row>
    <row r="21" spans="1:8" hidden="1" x14ac:dyDescent="0.25">
      <c r="A21" s="10" t="s">
        <v>46</v>
      </c>
      <c r="B21" s="20"/>
      <c r="C21" s="37"/>
      <c r="D21" s="20"/>
    </row>
    <row r="22" spans="1:8" ht="18" customHeight="1" x14ac:dyDescent="0.25">
      <c r="A22" s="10" t="s">
        <v>6</v>
      </c>
      <c r="B22" s="20">
        <v>3294.2</v>
      </c>
      <c r="C22" s="37">
        <v>3028.7</v>
      </c>
      <c r="D22" s="20">
        <f>C22/B22*100</f>
        <v>91.940380061927016</v>
      </c>
    </row>
    <row r="23" spans="1:8" x14ac:dyDescent="0.25">
      <c r="A23" s="10" t="s">
        <v>28</v>
      </c>
      <c r="B23" s="20"/>
      <c r="C23" s="37">
        <v>0.7</v>
      </c>
      <c r="D23" s="20"/>
    </row>
    <row r="24" spans="1:8" x14ac:dyDescent="0.25">
      <c r="A24" s="40" t="s">
        <v>7</v>
      </c>
      <c r="B24" s="41">
        <f>SUM(B25:B31)</f>
        <v>2223882.9</v>
      </c>
      <c r="C24" s="41">
        <f>SUM(C25:C31)</f>
        <v>1220991.2</v>
      </c>
      <c r="D24" s="42">
        <f>C24/B24*100</f>
        <v>54.903574284419385</v>
      </c>
      <c r="E24" s="8"/>
      <c r="F24" s="8"/>
    </row>
    <row r="25" spans="1:8" hidden="1" x14ac:dyDescent="0.25">
      <c r="A25" s="43" t="s">
        <v>41</v>
      </c>
      <c r="B25" s="44"/>
      <c r="C25" s="44"/>
      <c r="D25" s="45" t="e">
        <f t="shared" ref="D25" si="2">C25/B25*100</f>
        <v>#DIV/0!</v>
      </c>
      <c r="E25" s="15"/>
      <c r="F25" s="21"/>
    </row>
    <row r="26" spans="1:8" x14ac:dyDescent="0.25">
      <c r="A26" s="43" t="s">
        <v>43</v>
      </c>
      <c r="B26" s="44">
        <v>919783.8</v>
      </c>
      <c r="C26" s="44">
        <v>333515.2</v>
      </c>
      <c r="D26" s="45">
        <f>C26/B26*100</f>
        <v>36.260173314641989</v>
      </c>
      <c r="E26" s="22"/>
      <c r="F26" s="22"/>
    </row>
    <row r="27" spans="1:8" x14ac:dyDescent="0.25">
      <c r="A27" s="43" t="s">
        <v>42</v>
      </c>
      <c r="B27" s="44">
        <v>1150437.5</v>
      </c>
      <c r="C27" s="44">
        <v>757767.8</v>
      </c>
      <c r="D27" s="45">
        <f>C27/B27*100</f>
        <v>65.867793774107682</v>
      </c>
      <c r="E27" s="38"/>
      <c r="F27" s="39"/>
    </row>
    <row r="28" spans="1:8" x14ac:dyDescent="0.25">
      <c r="A28" s="43" t="s">
        <v>44</v>
      </c>
      <c r="B28" s="44">
        <v>153661.6</v>
      </c>
      <c r="C28" s="44">
        <v>125275.9</v>
      </c>
      <c r="D28" s="45">
        <f t="shared" ref="D28:D29" si="3">C28/B28*100</f>
        <v>81.527134951087319</v>
      </c>
      <c r="F28" s="21"/>
    </row>
    <row r="29" spans="1:8" ht="30" hidden="1" x14ac:dyDescent="0.25">
      <c r="A29" s="59" t="s">
        <v>53</v>
      </c>
      <c r="B29" s="60"/>
      <c r="C29" s="60"/>
      <c r="D29" s="45" t="e">
        <f t="shared" si="3"/>
        <v>#DIV/0!</v>
      </c>
      <c r="F29" s="21"/>
    </row>
    <row r="30" spans="1:8" ht="45" x14ac:dyDescent="0.25">
      <c r="A30" s="54" t="s">
        <v>47</v>
      </c>
      <c r="B30" s="44" t="s">
        <v>55</v>
      </c>
      <c r="C30" s="61">
        <v>15451.8</v>
      </c>
      <c r="D30" s="45"/>
      <c r="F30" s="21"/>
    </row>
    <row r="31" spans="1:8" ht="48" customHeight="1" x14ac:dyDescent="0.25">
      <c r="A31" s="54" t="s">
        <v>45</v>
      </c>
      <c r="B31" s="44" t="s">
        <v>55</v>
      </c>
      <c r="C31" s="60">
        <v>-11019.5</v>
      </c>
      <c r="D31" s="45"/>
      <c r="E31" s="23"/>
      <c r="F31" s="24"/>
    </row>
    <row r="32" spans="1:8" x14ac:dyDescent="0.25">
      <c r="A32" s="62" t="s">
        <v>31</v>
      </c>
      <c r="B32" s="63">
        <f>B24+B5</f>
        <v>3791732.5</v>
      </c>
      <c r="C32" s="63">
        <f>C5+C24</f>
        <v>2159221</v>
      </c>
      <c r="D32" s="42"/>
      <c r="E32" s="25"/>
      <c r="F32" s="26"/>
      <c r="G32" s="26"/>
      <c r="H32" s="23"/>
    </row>
    <row r="33" spans="1:7" ht="17.45" customHeight="1" x14ac:dyDescent="0.25">
      <c r="A33" s="51" t="s">
        <v>9</v>
      </c>
      <c r="B33" s="52"/>
      <c r="C33" s="52"/>
      <c r="D33" s="53"/>
      <c r="E33" s="23"/>
      <c r="F33" s="23"/>
    </row>
    <row r="34" spans="1:7" x14ac:dyDescent="0.25">
      <c r="A34" s="54" t="s">
        <v>10</v>
      </c>
      <c r="B34" s="55">
        <v>268541.09999999998</v>
      </c>
      <c r="C34" s="55">
        <v>123647.7</v>
      </c>
      <c r="D34" s="56">
        <f t="shared" ref="D34:D44" si="4">C34/B34*100</f>
        <v>46.044236803975259</v>
      </c>
      <c r="E34" s="24"/>
    </row>
    <row r="35" spans="1:7" ht="29.25" customHeight="1" x14ac:dyDescent="0.25">
      <c r="A35" s="54" t="s">
        <v>11</v>
      </c>
      <c r="B35" s="55">
        <v>36194.5</v>
      </c>
      <c r="C35" s="55">
        <v>20517.099999999999</v>
      </c>
      <c r="D35" s="56">
        <f>C35/B35*100</f>
        <v>56.685684289049433</v>
      </c>
      <c r="E35" s="23"/>
    </row>
    <row r="36" spans="1:7" x14ac:dyDescent="0.25">
      <c r="A36" s="54" t="s">
        <v>12</v>
      </c>
      <c r="B36" s="55">
        <v>472595.20000000001</v>
      </c>
      <c r="C36" s="55">
        <v>202199.2</v>
      </c>
      <c r="D36" s="56">
        <f t="shared" si="4"/>
        <v>42.784861124277185</v>
      </c>
      <c r="E36" s="23"/>
    </row>
    <row r="37" spans="1:7" x14ac:dyDescent="0.25">
      <c r="A37" s="54" t="s">
        <v>13</v>
      </c>
      <c r="B37" s="55">
        <v>756923.6</v>
      </c>
      <c r="C37" s="55">
        <v>335359.59999999998</v>
      </c>
      <c r="D37" s="56">
        <f t="shared" si="4"/>
        <v>44.305607593685806</v>
      </c>
      <c r="E37" s="23"/>
    </row>
    <row r="38" spans="1:7" x14ac:dyDescent="0.25">
      <c r="A38" s="54" t="s">
        <v>14</v>
      </c>
      <c r="B38" s="55">
        <v>1902270.9</v>
      </c>
      <c r="C38" s="55">
        <v>1172121.8</v>
      </c>
      <c r="D38" s="56">
        <f t="shared" si="4"/>
        <v>61.61697579456218</v>
      </c>
      <c r="E38" s="23"/>
    </row>
    <row r="39" spans="1:7" x14ac:dyDescent="0.25">
      <c r="A39" s="54" t="s">
        <v>15</v>
      </c>
      <c r="B39" s="55">
        <v>149501.20000000001</v>
      </c>
      <c r="C39" s="55">
        <v>110535.3</v>
      </c>
      <c r="D39" s="56">
        <f t="shared" si="4"/>
        <v>73.936062051675833</v>
      </c>
      <c r="E39" s="23"/>
    </row>
    <row r="40" spans="1:7" x14ac:dyDescent="0.25">
      <c r="A40" s="54" t="s">
        <v>16</v>
      </c>
      <c r="B40" s="55">
        <v>177006.6</v>
      </c>
      <c r="C40" s="55">
        <v>106919.6</v>
      </c>
      <c r="D40" s="56">
        <f t="shared" si="4"/>
        <v>60.404301308538777</v>
      </c>
      <c r="E40" s="23"/>
    </row>
    <row r="41" spans="1:7" x14ac:dyDescent="0.25">
      <c r="A41" s="54" t="s">
        <v>17</v>
      </c>
      <c r="B41" s="55">
        <v>50525.599999999999</v>
      </c>
      <c r="C41" s="55">
        <v>42588.7</v>
      </c>
      <c r="D41" s="56">
        <f>C41/B41*100</f>
        <v>84.291329543835204</v>
      </c>
      <c r="E41" s="23"/>
    </row>
    <row r="42" spans="1:7" x14ac:dyDescent="0.25">
      <c r="A42" s="57" t="s">
        <v>18</v>
      </c>
      <c r="B42" s="55">
        <v>24962.400000000001</v>
      </c>
      <c r="C42" s="55">
        <v>15431</v>
      </c>
      <c r="D42" s="56">
        <f>C42/B42*100</f>
        <v>61.816972726981376</v>
      </c>
      <c r="E42" s="23"/>
    </row>
    <row r="43" spans="1:7" ht="29.25" customHeight="1" x14ac:dyDescent="0.25">
      <c r="A43" s="54" t="s">
        <v>19</v>
      </c>
      <c r="B43" s="55">
        <v>53196.2</v>
      </c>
      <c r="C43" s="55">
        <v>18723.400000000001</v>
      </c>
      <c r="D43" s="56">
        <f t="shared" si="4"/>
        <v>35.196874964753128</v>
      </c>
      <c r="E43" s="23"/>
      <c r="F43" s="23"/>
    </row>
    <row r="44" spans="1:7" ht="20.25" customHeight="1" x14ac:dyDescent="0.25">
      <c r="A44" s="9" t="s">
        <v>20</v>
      </c>
      <c r="B44" s="58">
        <f>B43+B42+B41+B40+B39+B38+B37+B36+B35+B34</f>
        <v>3891717.3000000003</v>
      </c>
      <c r="C44" s="58">
        <f>C43+C42+C41+C40+C39+C38+C37+C36+C35+C34</f>
        <v>2148043.4</v>
      </c>
      <c r="D44" s="6">
        <f t="shared" si="4"/>
        <v>55.195257887822422</v>
      </c>
      <c r="E44" s="46"/>
      <c r="F44" s="46"/>
    </row>
    <row r="45" spans="1:7" ht="29.25" x14ac:dyDescent="0.25">
      <c r="A45" s="9" t="s">
        <v>50</v>
      </c>
      <c r="B45" s="58">
        <f>B32-B44</f>
        <v>-99984.800000000279</v>
      </c>
      <c r="C45" s="58">
        <f>C32-C44</f>
        <v>11177.600000000093</v>
      </c>
      <c r="D45" s="6"/>
      <c r="E45" s="27"/>
      <c r="F45" s="27"/>
      <c r="G45" s="28"/>
    </row>
    <row r="46" spans="1:7" x14ac:dyDescent="0.25">
      <c r="A46" s="48" t="s">
        <v>34</v>
      </c>
      <c r="B46" s="48"/>
      <c r="C46" s="48"/>
      <c r="D46" s="48"/>
      <c r="E46" s="24"/>
      <c r="F46" s="29"/>
      <c r="G46" s="23"/>
    </row>
    <row r="47" spans="1:7" ht="9.75" customHeight="1" x14ac:dyDescent="0.25">
      <c r="A47" s="48"/>
      <c r="B47" s="48"/>
      <c r="C47" s="48"/>
      <c r="D47" s="48"/>
      <c r="E47" s="23"/>
      <c r="F47" s="23"/>
    </row>
    <row r="48" spans="1:7" x14ac:dyDescent="0.25">
      <c r="A48" s="47"/>
      <c r="B48" s="47" t="s">
        <v>35</v>
      </c>
      <c r="C48" s="47"/>
      <c r="D48" s="47"/>
      <c r="F48" s="23"/>
    </row>
    <row r="49" spans="1:4" ht="15" customHeight="1" x14ac:dyDescent="0.25">
      <c r="A49" s="9" t="s">
        <v>21</v>
      </c>
      <c r="B49" s="47" t="s">
        <v>49</v>
      </c>
      <c r="C49" s="2"/>
      <c r="D49" s="2"/>
    </row>
    <row r="50" spans="1:4" x14ac:dyDescent="0.25">
      <c r="A50" s="10" t="s">
        <v>22</v>
      </c>
      <c r="B50" s="2">
        <v>470000</v>
      </c>
      <c r="C50" s="2"/>
      <c r="D50" s="2"/>
    </row>
    <row r="51" spans="1:4" ht="34.5" customHeight="1" x14ac:dyDescent="0.25">
      <c r="A51" s="10" t="s">
        <v>48</v>
      </c>
      <c r="B51" s="2">
        <v>554990</v>
      </c>
      <c r="C51" s="2"/>
      <c r="D51" s="2"/>
    </row>
    <row r="52" spans="1:4" x14ac:dyDescent="0.25">
      <c r="A52" s="10" t="s">
        <v>36</v>
      </c>
      <c r="B52" s="2"/>
      <c r="C52" s="2"/>
      <c r="D52" s="2"/>
    </row>
    <row r="53" spans="1:4" x14ac:dyDescent="0.25">
      <c r="A53" s="9" t="s">
        <v>23</v>
      </c>
      <c r="B53" s="2">
        <v>1024990</v>
      </c>
      <c r="C53" s="2"/>
      <c r="D53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2021-07-01T12:02:26Z</cp:lastPrinted>
  <dcterms:created xsi:type="dcterms:W3CDTF">2014-09-16T05:33:49Z</dcterms:created>
  <dcterms:modified xsi:type="dcterms:W3CDTF">2021-08-17T06:32:00Z</dcterms:modified>
</cp:coreProperties>
</file>